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<sst xmlns="http://schemas.openxmlformats.org/spreadsheetml/2006/main" count="25" uniqueCount="24">
  <si>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#</t>
  </si>
  <si>
    <t>t, с</t>
  </si>
  <si>
    <t>m, мг</t>
  </si>
  <si>
    <t>t, v</t>
  </si>
  <si>
    <t>V, ml</t>
  </si>
  <si>
    <t>SiO2</t>
  </si>
  <si>
    <t>m0</t>
  </si>
  <si>
    <t>p, мг</t>
  </si>
  <si>
    <t>dp</t>
  </si>
  <si>
    <t>dt</t>
  </si>
  <si>
    <t>tср</t>
  </si>
  <si>
    <t>dp/dt</t>
  </si>
  <si>
    <t>dp/dt*tср</t>
  </si>
  <si>
    <t>pср</t>
  </si>
  <si>
    <t>K</t>
  </si>
  <si>
    <t>h, м</t>
  </si>
  <si>
    <t>r, м</t>
  </si>
  <si>
    <t>q, мг</t>
  </si>
  <si>
    <t>r, мкм</t>
  </si>
  <si>
    <t>Q</t>
  </si>
  <si>
    <t>dr</t>
  </si>
  <si>
    <t>dQ</t>
  </si>
  <si>
    <t>add</t>
  </si>
  <si>
    <t>Q,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</si>
</sst>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E+00"/>
    <numFmt numFmtId="165" formatCode="0.0"/>
    <numFmt numFmtId="166" formatCode="0.0%"/>
  </numFmts>
  <fonts count="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Интегральная функция распределения частиц по размерам</a:t>
            </a:r>
          </a:p>
        </c:rich>
      </c:tx>
      <c:layout>
        <c:manualLayout>
          <c:xMode val="factor"/>
          <c:yMode val="factor"/>
          <c:x val="0.00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475"/>
          <c:w val="0.96625"/>
          <c:h val="0.9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intercept val="1"/>
            <c:dispEq val="1"/>
            <c:dispRSqr val="0"/>
            <c:trendlineLbl>
              <c:numFmt formatCode="General" sourceLinked="1"/>
            </c:trendlineLbl>
          </c:trendline>
          <c:xVal>
            <c:numRef>
              <c:f>Лист1!$T$3:$T$26</c:f>
              <c:numCache/>
            </c:numRef>
          </c:xVal>
          <c:yVal>
            <c:numRef>
              <c:f>Лист1!$Q$3:$Q$26</c:f>
              <c:numCache/>
            </c:numRef>
          </c:yVal>
          <c:smooth val="0"/>
        </c:ser>
        <c:axId val="66516287"/>
        <c:axId val="61775672"/>
      </c:scatterChart>
      <c:valAx>
        <c:axId val="6651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r, мкм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1775672"/>
        <c:crosses val="autoZero"/>
        <c:crossBetween val="midCat"/>
        <c:dispUnits/>
        <c:minorUnit val="1"/>
      </c:valAx>
      <c:valAx>
        <c:axId val="6177567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crossAx val="66516287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25</xdr:col>
      <xdr:colOff>0</xdr:colOff>
      <xdr:row>47</xdr:row>
      <xdr:rowOff>57150</xdr:rowOff>
    </xdr:to>
    <xdr:graphicFrame>
      <xdr:nvGraphicFramePr>
        <xdr:cNvPr id="1" name="Chart 4"/>
        <xdr:cNvGraphicFramePr/>
      </xdr:nvGraphicFramePr>
      <xdr:xfrm>
        <a:off x="0" y="4391025"/>
        <a:ext cx="65817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workbookViewId="0" topLeftCell="D1">
      <selection activeCell="Y15" sqref="Y15"/>
    </sheetView>
  </sheetViews>
  <sheetFormatPr defaultColWidth="9.00390625" defaultRowHeight="12.75"/>
  <cols>
    <col min="1" max="3" width="0" style="0" hidden="1" customWidth="1"/>
    <col min="4" max="4" width="6.875" style="0" customWidth="1"/>
    <col min="5" max="5" width="0" style="0" hidden="1" customWidth="1"/>
    <col min="6" max="6" width="8.25390625" style="0" customWidth="1"/>
    <col min="7" max="12" width="9.125" style="0" hidden="1" customWidth="1"/>
    <col min="13" max="13" width="7.75390625" style="0" customWidth="1"/>
    <col min="14" max="14" width="9.125" style="0" hidden="1" customWidth="1"/>
    <col min="15" max="16" width="0" style="0" hidden="1" customWidth="1"/>
    <col min="17" max="17" width="9.625" style="0" customWidth="1"/>
    <col min="18" max="19" width="0" style="0" hidden="1" customWidth="1"/>
    <col min="20" max="20" width="8.875" style="0" customWidth="1"/>
  </cols>
  <sheetData>
    <row r="1" spans="1:29" ht="13.5" thickBot="1">
      <c r="A1" s="4" t="s">
        <v>0</v>
      </c>
      <c r="B1" s="5" t="s">
        <v>3</v>
      </c>
      <c r="C1" s="9" t="s">
        <v>1</v>
      </c>
      <c r="D1" s="10" t="s">
        <v>1</v>
      </c>
      <c r="E1" s="11" t="s">
        <v>2</v>
      </c>
      <c r="F1" s="11" t="s">
        <v>7</v>
      </c>
      <c r="G1" s="11" t="s">
        <v>8</v>
      </c>
      <c r="H1" s="11" t="s">
        <v>9</v>
      </c>
      <c r="I1" s="11" t="s">
        <v>11</v>
      </c>
      <c r="J1" s="11" t="s">
        <v>13</v>
      </c>
      <c r="K1" s="11" t="s">
        <v>10</v>
      </c>
      <c r="L1" s="11" t="s">
        <v>12</v>
      </c>
      <c r="M1" s="11" t="s">
        <v>17</v>
      </c>
      <c r="N1" s="11" t="s">
        <v>16</v>
      </c>
      <c r="O1" s="11" t="s">
        <v>19</v>
      </c>
      <c r="P1" s="11" t="s">
        <v>22</v>
      </c>
      <c r="Q1" s="11" t="s">
        <v>23</v>
      </c>
      <c r="R1" s="11" t="s">
        <v>20</v>
      </c>
      <c r="S1" s="11" t="s">
        <v>21</v>
      </c>
      <c r="T1" s="12" t="s">
        <v>18</v>
      </c>
      <c r="AB1" t="s">
        <v>15</v>
      </c>
      <c r="AC1">
        <v>0.16</v>
      </c>
    </row>
    <row r="2" spans="1:29" ht="12.75">
      <c r="A2" s="6">
        <v>1</v>
      </c>
      <c r="B2" s="3">
        <v>0</v>
      </c>
      <c r="C2" s="3">
        <v>15</v>
      </c>
      <c r="D2" s="13">
        <f>B2*60+C2</f>
        <v>15</v>
      </c>
      <c r="E2" s="13">
        <v>120</v>
      </c>
      <c r="F2" s="13">
        <f aca="true" t="shared" si="0" ref="F2:F26">E2-$AC$5</f>
        <v>54.5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AB2" t="s">
        <v>4</v>
      </c>
      <c r="AC2">
        <v>500</v>
      </c>
    </row>
    <row r="3" spans="1:28" ht="12.75">
      <c r="A3" s="6">
        <v>2</v>
      </c>
      <c r="B3" s="3">
        <v>0</v>
      </c>
      <c r="C3" s="3">
        <v>30</v>
      </c>
      <c r="D3" s="15">
        <f aca="true" t="shared" si="1" ref="D3:D26">B3*60+C3</f>
        <v>30</v>
      </c>
      <c r="E3" s="15">
        <v>135</v>
      </c>
      <c r="F3" s="15">
        <f t="shared" si="0"/>
        <v>69.5</v>
      </c>
      <c r="G3" s="15">
        <f>F3-F2</f>
        <v>15</v>
      </c>
      <c r="H3" s="15">
        <f>D3-D2</f>
        <v>15</v>
      </c>
      <c r="I3" s="15">
        <f>G3/H3</f>
        <v>1</v>
      </c>
      <c r="J3" s="15">
        <f>AVERAGE(F2:F3)</f>
        <v>62</v>
      </c>
      <c r="K3" s="15">
        <f>AVERAGE(D2:D3)</f>
        <v>22.5</v>
      </c>
      <c r="L3" s="15">
        <f>I3*K3</f>
        <v>22.5</v>
      </c>
      <c r="M3" s="16">
        <f>J3-L3</f>
        <v>39.5</v>
      </c>
      <c r="N3" s="17">
        <f aca="true" t="shared" si="2" ref="N3:N26">$AC$7*SQRT($AC$1/K3)</f>
        <v>4.387037547067012E-05</v>
      </c>
      <c r="O3" s="15">
        <f>M3/$M$26</f>
        <v>0.17511452637801095</v>
      </c>
      <c r="P3" s="15">
        <v>-0.05011452637801091</v>
      </c>
      <c r="Q3" s="18">
        <f>O3+P3</f>
        <v>0.12500000000000006</v>
      </c>
      <c r="R3" s="15"/>
      <c r="S3" s="15"/>
      <c r="T3" s="19">
        <f aca="true" t="shared" si="3" ref="T3:T26">N3*1000000</f>
        <v>43.87037547067012</v>
      </c>
      <c r="AB3" t="s">
        <v>5</v>
      </c>
    </row>
    <row r="4" spans="1:20" ht="12.75">
      <c r="A4" s="6">
        <v>3</v>
      </c>
      <c r="B4" s="3">
        <v>0</v>
      </c>
      <c r="C4" s="3">
        <v>45</v>
      </c>
      <c r="D4" s="15">
        <f t="shared" si="1"/>
        <v>45</v>
      </c>
      <c r="E4" s="15">
        <v>154</v>
      </c>
      <c r="F4" s="15">
        <f t="shared" si="0"/>
        <v>88.5</v>
      </c>
      <c r="G4" s="15">
        <f aca="true" t="shared" si="4" ref="G4:G26">F4-F3</f>
        <v>19</v>
      </c>
      <c r="H4" s="15">
        <f aca="true" t="shared" si="5" ref="H4:H26">D4-D3</f>
        <v>15</v>
      </c>
      <c r="I4" s="15">
        <f aca="true" t="shared" si="6" ref="I4:I26">G4/H4</f>
        <v>1.2666666666666666</v>
      </c>
      <c r="J4" s="15">
        <f aca="true" t="shared" si="7" ref="J4:J26">AVERAGE(F3:F4)</f>
        <v>79</v>
      </c>
      <c r="K4" s="15">
        <f aca="true" t="shared" si="8" ref="K4:K26">AVERAGE(D3:D4)</f>
        <v>37.5</v>
      </c>
      <c r="L4" s="15">
        <f aca="true" t="shared" si="9" ref="L4:L26">I4*K4</f>
        <v>47.5</v>
      </c>
      <c r="M4" s="16">
        <f aca="true" t="shared" si="10" ref="M4:M26">J4-L4</f>
        <v>31.5</v>
      </c>
      <c r="N4" s="15">
        <f t="shared" si="2"/>
        <v>3.398184671795435E-05</v>
      </c>
      <c r="O4" s="15">
        <f aca="true" t="shared" si="11" ref="O4:O26">M4/$M$26</f>
        <v>0.13964829318752772</v>
      </c>
      <c r="P4" s="15">
        <v>0</v>
      </c>
      <c r="Q4" s="18">
        <f aca="true" t="shared" si="12" ref="Q4:Q26">O4+P4</f>
        <v>0.13964829318752772</v>
      </c>
      <c r="R4" s="20">
        <f aca="true" t="shared" si="13" ref="R4:R26">T3-T4</f>
        <v>9.888528752715771</v>
      </c>
      <c r="S4" s="15">
        <f>Q4-Q3</f>
        <v>0.014648293187527667</v>
      </c>
      <c r="T4" s="19">
        <f t="shared" si="3"/>
        <v>33.98184671795435</v>
      </c>
    </row>
    <row r="5" spans="1:29" ht="12.75">
      <c r="A5" s="6">
        <v>4</v>
      </c>
      <c r="B5" s="3">
        <v>1</v>
      </c>
      <c r="C5" s="3">
        <v>0</v>
      </c>
      <c r="D5" s="15">
        <f t="shared" si="1"/>
        <v>60</v>
      </c>
      <c r="E5" s="15">
        <v>170</v>
      </c>
      <c r="F5" s="15">
        <f t="shared" si="0"/>
        <v>104.5</v>
      </c>
      <c r="G5" s="15">
        <f t="shared" si="4"/>
        <v>16</v>
      </c>
      <c r="H5" s="15">
        <f t="shared" si="5"/>
        <v>15</v>
      </c>
      <c r="I5" s="15">
        <f t="shared" si="6"/>
        <v>1.0666666666666667</v>
      </c>
      <c r="J5" s="15">
        <f t="shared" si="7"/>
        <v>96.5</v>
      </c>
      <c r="K5" s="15">
        <f t="shared" si="8"/>
        <v>52.5</v>
      </c>
      <c r="L5" s="15">
        <f t="shared" si="9"/>
        <v>56</v>
      </c>
      <c r="M5" s="16">
        <f t="shared" si="10"/>
        <v>40.5</v>
      </c>
      <c r="N5" s="15">
        <f t="shared" si="2"/>
        <v>2.871990233721139E-05</v>
      </c>
      <c r="O5" s="15">
        <f t="shared" si="11"/>
        <v>0.17954780552682134</v>
      </c>
      <c r="P5" s="15">
        <v>0</v>
      </c>
      <c r="Q5" s="18">
        <f t="shared" si="12"/>
        <v>0.17954780552682134</v>
      </c>
      <c r="R5" s="20">
        <f t="shared" si="13"/>
        <v>5.261944380742957</v>
      </c>
      <c r="S5" s="15">
        <f aca="true" t="shared" si="14" ref="S5:S26">Q5-Q4</f>
        <v>0.03989951233929362</v>
      </c>
      <c r="T5" s="19">
        <f t="shared" si="3"/>
        <v>28.71990233721139</v>
      </c>
      <c r="AB5" t="s">
        <v>6</v>
      </c>
      <c r="AC5">
        <v>65.5</v>
      </c>
    </row>
    <row r="6" spans="1:20" ht="12.75">
      <c r="A6" s="6">
        <v>5</v>
      </c>
      <c r="B6" s="3">
        <v>1</v>
      </c>
      <c r="C6" s="3">
        <v>30</v>
      </c>
      <c r="D6" s="15">
        <f t="shared" si="1"/>
        <v>90</v>
      </c>
      <c r="E6" s="15">
        <v>188</v>
      </c>
      <c r="F6" s="15">
        <f t="shared" si="0"/>
        <v>122.5</v>
      </c>
      <c r="G6" s="15">
        <f t="shared" si="4"/>
        <v>18</v>
      </c>
      <c r="H6" s="15">
        <f t="shared" si="5"/>
        <v>30</v>
      </c>
      <c r="I6" s="15">
        <f t="shared" si="6"/>
        <v>0.6</v>
      </c>
      <c r="J6" s="15">
        <f t="shared" si="7"/>
        <v>113.5</v>
      </c>
      <c r="K6" s="15">
        <f t="shared" si="8"/>
        <v>75</v>
      </c>
      <c r="L6" s="15">
        <f t="shared" si="9"/>
        <v>45</v>
      </c>
      <c r="M6" s="16">
        <f t="shared" si="10"/>
        <v>68.5</v>
      </c>
      <c r="N6" s="15">
        <f t="shared" si="2"/>
        <v>2.402879425150734E-05</v>
      </c>
      <c r="O6" s="15">
        <f t="shared" si="11"/>
        <v>0.30367962169351265</v>
      </c>
      <c r="P6" s="15">
        <v>0</v>
      </c>
      <c r="Q6" s="18">
        <f t="shared" si="12"/>
        <v>0.30367962169351265</v>
      </c>
      <c r="R6" s="20">
        <f t="shared" si="13"/>
        <v>4.691108085704048</v>
      </c>
      <c r="S6" s="15">
        <f t="shared" si="14"/>
        <v>0.1241318161666913</v>
      </c>
      <c r="T6" s="19">
        <f t="shared" si="3"/>
        <v>24.028794251507342</v>
      </c>
    </row>
    <row r="7" spans="1:29" ht="12.75">
      <c r="A7" s="6">
        <v>6</v>
      </c>
      <c r="B7" s="3">
        <v>2</v>
      </c>
      <c r="C7" s="3">
        <v>0</v>
      </c>
      <c r="D7" s="15">
        <f t="shared" si="1"/>
        <v>120</v>
      </c>
      <c r="E7" s="15">
        <v>205</v>
      </c>
      <c r="F7" s="15">
        <f t="shared" si="0"/>
        <v>139.5</v>
      </c>
      <c r="G7" s="15">
        <f t="shared" si="4"/>
        <v>17</v>
      </c>
      <c r="H7" s="15">
        <f t="shared" si="5"/>
        <v>30</v>
      </c>
      <c r="I7" s="15">
        <f t="shared" si="6"/>
        <v>0.5666666666666667</v>
      </c>
      <c r="J7" s="15">
        <f t="shared" si="7"/>
        <v>131</v>
      </c>
      <c r="K7" s="15">
        <f t="shared" si="8"/>
        <v>105</v>
      </c>
      <c r="L7" s="15">
        <f t="shared" si="9"/>
        <v>59.5</v>
      </c>
      <c r="M7" s="16">
        <f t="shared" si="10"/>
        <v>71.5</v>
      </c>
      <c r="N7" s="15">
        <f t="shared" si="2"/>
        <v>2.030803769765755E-05</v>
      </c>
      <c r="O7" s="15">
        <f t="shared" si="11"/>
        <v>0.31697945913994385</v>
      </c>
      <c r="P7" s="15">
        <v>0</v>
      </c>
      <c r="Q7" s="18">
        <f t="shared" si="12"/>
        <v>0.31697945913994385</v>
      </c>
      <c r="R7" s="20">
        <f t="shared" si="13"/>
        <v>3.7207565538497924</v>
      </c>
      <c r="S7" s="15">
        <f t="shared" si="14"/>
        <v>0.013299837446431206</v>
      </c>
      <c r="T7" s="19">
        <f t="shared" si="3"/>
        <v>20.30803769765755</v>
      </c>
      <c r="AB7" t="s">
        <v>14</v>
      </c>
      <c r="AC7" s="1">
        <v>0.000520238656102871</v>
      </c>
    </row>
    <row r="8" spans="1:20" ht="12.75">
      <c r="A8" s="6">
        <v>7</v>
      </c>
      <c r="B8" s="3">
        <v>2</v>
      </c>
      <c r="C8" s="3">
        <v>30</v>
      </c>
      <c r="D8" s="15">
        <f t="shared" si="1"/>
        <v>150</v>
      </c>
      <c r="E8" s="15">
        <v>217</v>
      </c>
      <c r="F8" s="15">
        <f t="shared" si="0"/>
        <v>151.5</v>
      </c>
      <c r="G8" s="15">
        <f t="shared" si="4"/>
        <v>12</v>
      </c>
      <c r="H8" s="15">
        <f t="shared" si="5"/>
        <v>30</v>
      </c>
      <c r="I8" s="15">
        <f t="shared" si="6"/>
        <v>0.4</v>
      </c>
      <c r="J8" s="15">
        <f t="shared" si="7"/>
        <v>145.5</v>
      </c>
      <c r="K8" s="15">
        <f t="shared" si="8"/>
        <v>135</v>
      </c>
      <c r="L8" s="15">
        <f t="shared" si="9"/>
        <v>54</v>
      </c>
      <c r="M8" s="16">
        <f t="shared" si="10"/>
        <v>91.5</v>
      </c>
      <c r="N8" s="15">
        <f t="shared" si="2"/>
        <v>1.791000578790886E-05</v>
      </c>
      <c r="O8" s="15">
        <f t="shared" si="11"/>
        <v>0.40564504211615193</v>
      </c>
      <c r="P8" s="15">
        <v>0</v>
      </c>
      <c r="Q8" s="18">
        <f t="shared" si="12"/>
        <v>0.40564504211615193</v>
      </c>
      <c r="R8" s="20">
        <f t="shared" si="13"/>
        <v>2.3980319097486884</v>
      </c>
      <c r="S8" s="15">
        <f t="shared" si="14"/>
        <v>0.08866558297620808</v>
      </c>
      <c r="T8" s="19">
        <f t="shared" si="3"/>
        <v>17.91000578790886</v>
      </c>
    </row>
    <row r="9" spans="1:20" ht="12.75">
      <c r="A9" s="6">
        <v>8</v>
      </c>
      <c r="B9" s="3">
        <v>3</v>
      </c>
      <c r="C9" s="3">
        <v>0</v>
      </c>
      <c r="D9" s="15">
        <f t="shared" si="1"/>
        <v>180</v>
      </c>
      <c r="E9" s="15">
        <v>230</v>
      </c>
      <c r="F9" s="15">
        <f t="shared" si="0"/>
        <v>164.5</v>
      </c>
      <c r="G9" s="15">
        <f t="shared" si="4"/>
        <v>13</v>
      </c>
      <c r="H9" s="15">
        <f t="shared" si="5"/>
        <v>30</v>
      </c>
      <c r="I9" s="15">
        <f t="shared" si="6"/>
        <v>0.43333333333333335</v>
      </c>
      <c r="J9" s="15">
        <f t="shared" si="7"/>
        <v>158</v>
      </c>
      <c r="K9" s="15">
        <f t="shared" si="8"/>
        <v>165</v>
      </c>
      <c r="L9" s="15">
        <f t="shared" si="9"/>
        <v>71.5</v>
      </c>
      <c r="M9" s="16">
        <f t="shared" si="10"/>
        <v>86.5</v>
      </c>
      <c r="N9" s="15">
        <f t="shared" si="2"/>
        <v>1.620020977952379E-05</v>
      </c>
      <c r="O9" s="15">
        <f t="shared" si="11"/>
        <v>0.3834786463720999</v>
      </c>
      <c r="P9" s="15">
        <v>0.09352135362790001</v>
      </c>
      <c r="Q9" s="18">
        <f t="shared" si="12"/>
        <v>0.47699999999999987</v>
      </c>
      <c r="R9" s="20">
        <f t="shared" si="13"/>
        <v>1.709796008385073</v>
      </c>
      <c r="S9" s="15">
        <f t="shared" si="14"/>
        <v>0.07135495788384794</v>
      </c>
      <c r="T9" s="19">
        <f t="shared" si="3"/>
        <v>16.20020977952379</v>
      </c>
    </row>
    <row r="10" spans="1:20" ht="12.75">
      <c r="A10" s="6">
        <v>9</v>
      </c>
      <c r="B10" s="3">
        <v>4</v>
      </c>
      <c r="C10" s="3">
        <v>0</v>
      </c>
      <c r="D10" s="15">
        <f t="shared" si="1"/>
        <v>240</v>
      </c>
      <c r="E10" s="15">
        <v>243</v>
      </c>
      <c r="F10" s="15">
        <f t="shared" si="0"/>
        <v>177.5</v>
      </c>
      <c r="G10" s="15">
        <f t="shared" si="4"/>
        <v>13</v>
      </c>
      <c r="H10" s="15">
        <f t="shared" si="5"/>
        <v>60</v>
      </c>
      <c r="I10" s="15">
        <f t="shared" si="6"/>
        <v>0.21666666666666667</v>
      </c>
      <c r="J10" s="15">
        <f t="shared" si="7"/>
        <v>171</v>
      </c>
      <c r="K10" s="15">
        <f t="shared" si="8"/>
        <v>210</v>
      </c>
      <c r="L10" s="15">
        <f t="shared" si="9"/>
        <v>45.5</v>
      </c>
      <c r="M10" s="16">
        <f t="shared" si="10"/>
        <v>125.5</v>
      </c>
      <c r="N10" s="15">
        <f t="shared" si="2"/>
        <v>1.4359951168605695E-05</v>
      </c>
      <c r="O10" s="15">
        <f t="shared" si="11"/>
        <v>0.5563765331757057</v>
      </c>
      <c r="P10" s="15">
        <v>0</v>
      </c>
      <c r="Q10" s="18">
        <f t="shared" si="12"/>
        <v>0.5563765331757057</v>
      </c>
      <c r="R10" s="20">
        <f t="shared" si="13"/>
        <v>1.8402586109180934</v>
      </c>
      <c r="S10" s="15">
        <f t="shared" si="14"/>
        <v>0.07937653317570581</v>
      </c>
      <c r="T10" s="19">
        <f t="shared" si="3"/>
        <v>14.359951168605695</v>
      </c>
    </row>
    <row r="11" spans="1:26" ht="12.75">
      <c r="A11" s="6">
        <v>10</v>
      </c>
      <c r="B11" s="3">
        <v>5</v>
      </c>
      <c r="C11" s="3">
        <v>0</v>
      </c>
      <c r="D11" s="15">
        <f t="shared" si="1"/>
        <v>300</v>
      </c>
      <c r="E11" s="15">
        <v>254</v>
      </c>
      <c r="F11" s="15">
        <f t="shared" si="0"/>
        <v>188.5</v>
      </c>
      <c r="G11" s="15">
        <f t="shared" si="4"/>
        <v>11</v>
      </c>
      <c r="H11" s="15">
        <f t="shared" si="5"/>
        <v>60</v>
      </c>
      <c r="I11" s="15">
        <f t="shared" si="6"/>
        <v>0.18333333333333332</v>
      </c>
      <c r="J11" s="15">
        <f t="shared" si="7"/>
        <v>183</v>
      </c>
      <c r="K11" s="15">
        <f t="shared" si="8"/>
        <v>270</v>
      </c>
      <c r="L11" s="15">
        <f t="shared" si="9"/>
        <v>49.5</v>
      </c>
      <c r="M11" s="16">
        <f t="shared" si="10"/>
        <v>133.5</v>
      </c>
      <c r="N11" s="15">
        <f t="shared" si="2"/>
        <v>1.2664286543720673E-05</v>
      </c>
      <c r="O11" s="15">
        <f t="shared" si="11"/>
        <v>0.5918427663661888</v>
      </c>
      <c r="P11" s="15">
        <v>0</v>
      </c>
      <c r="Q11" s="18">
        <f t="shared" si="12"/>
        <v>0.5918427663661888</v>
      </c>
      <c r="R11" s="20">
        <f t="shared" si="13"/>
        <v>1.6956646248850227</v>
      </c>
      <c r="S11" s="15">
        <f t="shared" si="14"/>
        <v>0.03546623319048314</v>
      </c>
      <c r="T11" s="19">
        <f t="shared" si="3"/>
        <v>12.664286543720673</v>
      </c>
      <c r="W11" s="2"/>
      <c r="Z11" s="2"/>
    </row>
    <row r="12" spans="1:20" ht="12.75">
      <c r="A12" s="6">
        <v>11</v>
      </c>
      <c r="B12" s="3">
        <v>6</v>
      </c>
      <c r="C12" s="3">
        <v>0</v>
      </c>
      <c r="D12" s="15">
        <f t="shared" si="1"/>
        <v>360</v>
      </c>
      <c r="E12" s="15">
        <v>259</v>
      </c>
      <c r="F12" s="15">
        <f t="shared" si="0"/>
        <v>193.5</v>
      </c>
      <c r="G12" s="15">
        <f t="shared" si="4"/>
        <v>5</v>
      </c>
      <c r="H12" s="15">
        <f t="shared" si="5"/>
        <v>60</v>
      </c>
      <c r="I12" s="15">
        <f t="shared" si="6"/>
        <v>0.08333333333333333</v>
      </c>
      <c r="J12" s="15">
        <f t="shared" si="7"/>
        <v>191</v>
      </c>
      <c r="K12" s="15">
        <f t="shared" si="8"/>
        <v>330</v>
      </c>
      <c r="L12" s="15">
        <f t="shared" si="9"/>
        <v>27.5</v>
      </c>
      <c r="M12" s="16">
        <f t="shared" si="10"/>
        <v>163.5</v>
      </c>
      <c r="N12" s="15">
        <f t="shared" si="2"/>
        <v>1.1455278191745896E-05</v>
      </c>
      <c r="O12" s="15">
        <f t="shared" si="11"/>
        <v>0.724841140830501</v>
      </c>
      <c r="P12" s="15">
        <v>0</v>
      </c>
      <c r="Q12" s="18">
        <f t="shared" si="12"/>
        <v>0.724841140830501</v>
      </c>
      <c r="R12" s="20">
        <f t="shared" si="13"/>
        <v>1.2090083519747772</v>
      </c>
      <c r="S12" s="15">
        <f t="shared" si="14"/>
        <v>0.13299837446431217</v>
      </c>
      <c r="T12" s="19">
        <f t="shared" si="3"/>
        <v>11.455278191745895</v>
      </c>
    </row>
    <row r="13" spans="1:20" ht="12.75">
      <c r="A13" s="6">
        <v>12</v>
      </c>
      <c r="B13" s="3">
        <v>7</v>
      </c>
      <c r="C13" s="3">
        <v>0</v>
      </c>
      <c r="D13" s="15">
        <f t="shared" si="1"/>
        <v>420</v>
      </c>
      <c r="E13" s="15">
        <v>261</v>
      </c>
      <c r="F13" s="15">
        <f t="shared" si="0"/>
        <v>195.5</v>
      </c>
      <c r="G13" s="15">
        <f t="shared" si="4"/>
        <v>2</v>
      </c>
      <c r="H13" s="15">
        <f t="shared" si="5"/>
        <v>60</v>
      </c>
      <c r="I13" s="15">
        <f t="shared" si="6"/>
        <v>0.03333333333333333</v>
      </c>
      <c r="J13" s="15">
        <f t="shared" si="7"/>
        <v>194.5</v>
      </c>
      <c r="K13" s="15">
        <f t="shared" si="8"/>
        <v>390</v>
      </c>
      <c r="L13" s="15">
        <f t="shared" si="9"/>
        <v>13</v>
      </c>
      <c r="M13" s="16">
        <f t="shared" si="10"/>
        <v>181.5</v>
      </c>
      <c r="N13" s="15">
        <f t="shared" si="2"/>
        <v>1.0537323346281578E-05</v>
      </c>
      <c r="O13" s="15">
        <f t="shared" si="11"/>
        <v>0.8046401655090882</v>
      </c>
      <c r="P13" s="15">
        <v>-0.07764016550908819</v>
      </c>
      <c r="Q13" s="18">
        <f t="shared" si="12"/>
        <v>0.7270000000000001</v>
      </c>
      <c r="R13" s="20">
        <f t="shared" si="13"/>
        <v>0.9179548454643172</v>
      </c>
      <c r="S13" s="15">
        <f t="shared" si="14"/>
        <v>0.0021588591694990944</v>
      </c>
      <c r="T13" s="19">
        <f t="shared" si="3"/>
        <v>10.537323346281578</v>
      </c>
    </row>
    <row r="14" spans="1:20" ht="12.75">
      <c r="A14" s="6">
        <v>13</v>
      </c>
      <c r="B14" s="3">
        <v>9</v>
      </c>
      <c r="C14" s="3">
        <v>0</v>
      </c>
      <c r="D14" s="15">
        <f t="shared" si="1"/>
        <v>540</v>
      </c>
      <c r="E14" s="15">
        <v>272</v>
      </c>
      <c r="F14" s="15">
        <f t="shared" si="0"/>
        <v>206.5</v>
      </c>
      <c r="G14" s="15">
        <f t="shared" si="4"/>
        <v>11</v>
      </c>
      <c r="H14" s="15">
        <f t="shared" si="5"/>
        <v>120</v>
      </c>
      <c r="I14" s="15">
        <f t="shared" si="6"/>
        <v>0.09166666666666666</v>
      </c>
      <c r="J14" s="15">
        <f t="shared" si="7"/>
        <v>201</v>
      </c>
      <c r="K14" s="15">
        <f t="shared" si="8"/>
        <v>480</v>
      </c>
      <c r="L14" s="15">
        <f t="shared" si="9"/>
        <v>44</v>
      </c>
      <c r="M14" s="16">
        <f t="shared" si="10"/>
        <v>157</v>
      </c>
      <c r="N14" s="15">
        <f t="shared" si="2"/>
        <v>9.498214907790504E-06</v>
      </c>
      <c r="O14" s="15">
        <f t="shared" si="11"/>
        <v>0.6960248263632334</v>
      </c>
      <c r="P14" s="15">
        <v>0.07297517363676657</v>
      </c>
      <c r="Q14" s="18">
        <f t="shared" si="12"/>
        <v>0.7689999999999999</v>
      </c>
      <c r="R14" s="20">
        <f t="shared" si="13"/>
        <v>1.0391084384910751</v>
      </c>
      <c r="S14" s="15">
        <f t="shared" si="14"/>
        <v>0.041999999999999815</v>
      </c>
      <c r="T14" s="19">
        <f t="shared" si="3"/>
        <v>9.498214907790503</v>
      </c>
    </row>
    <row r="15" spans="1:20" ht="12.75">
      <c r="A15" s="6">
        <v>14</v>
      </c>
      <c r="B15" s="3">
        <v>11</v>
      </c>
      <c r="C15" s="3">
        <v>0</v>
      </c>
      <c r="D15" s="15">
        <f t="shared" si="1"/>
        <v>660</v>
      </c>
      <c r="E15" s="15">
        <v>274</v>
      </c>
      <c r="F15" s="15">
        <f t="shared" si="0"/>
        <v>208.5</v>
      </c>
      <c r="G15" s="15">
        <f t="shared" si="4"/>
        <v>2</v>
      </c>
      <c r="H15" s="15">
        <f t="shared" si="5"/>
        <v>120</v>
      </c>
      <c r="I15" s="15">
        <f t="shared" si="6"/>
        <v>0.016666666666666666</v>
      </c>
      <c r="J15" s="15">
        <f t="shared" si="7"/>
        <v>207.5</v>
      </c>
      <c r="K15" s="15">
        <f t="shared" si="8"/>
        <v>600</v>
      </c>
      <c r="L15" s="15">
        <f t="shared" si="9"/>
        <v>10</v>
      </c>
      <c r="M15" s="16">
        <f t="shared" si="10"/>
        <v>197.5</v>
      </c>
      <c r="N15" s="15">
        <f t="shared" si="2"/>
        <v>8.495461679488587E-06</v>
      </c>
      <c r="O15" s="15">
        <f t="shared" si="11"/>
        <v>0.8755726318900547</v>
      </c>
      <c r="P15" s="15">
        <v>-0.06057263189005475</v>
      </c>
      <c r="Q15" s="18">
        <f t="shared" si="12"/>
        <v>0.815</v>
      </c>
      <c r="R15" s="20">
        <f t="shared" si="13"/>
        <v>1.0027532283019163</v>
      </c>
      <c r="S15" s="15">
        <f t="shared" si="14"/>
        <v>0.04600000000000004</v>
      </c>
      <c r="T15" s="19">
        <f t="shared" si="3"/>
        <v>8.495461679488587</v>
      </c>
    </row>
    <row r="16" spans="1:20" ht="12.75">
      <c r="A16" s="6">
        <v>15</v>
      </c>
      <c r="B16" s="3">
        <v>13</v>
      </c>
      <c r="C16" s="3">
        <v>0</v>
      </c>
      <c r="D16" s="15">
        <f t="shared" si="1"/>
        <v>780</v>
      </c>
      <c r="E16" s="15">
        <v>278</v>
      </c>
      <c r="F16" s="15">
        <f t="shared" si="0"/>
        <v>212.5</v>
      </c>
      <c r="G16" s="15">
        <f t="shared" si="4"/>
        <v>4</v>
      </c>
      <c r="H16" s="15">
        <f t="shared" si="5"/>
        <v>120</v>
      </c>
      <c r="I16" s="15">
        <f t="shared" si="6"/>
        <v>0.03333333333333333</v>
      </c>
      <c r="J16" s="15">
        <f t="shared" si="7"/>
        <v>210.5</v>
      </c>
      <c r="K16" s="15">
        <f t="shared" si="8"/>
        <v>720</v>
      </c>
      <c r="L16" s="15">
        <f t="shared" si="9"/>
        <v>24</v>
      </c>
      <c r="M16" s="16">
        <f t="shared" si="10"/>
        <v>186.5</v>
      </c>
      <c r="N16" s="15">
        <f t="shared" si="2"/>
        <v>7.755259997127703E-06</v>
      </c>
      <c r="O16" s="15">
        <f t="shared" si="11"/>
        <v>0.8268065612531402</v>
      </c>
      <c r="P16" s="15">
        <v>0</v>
      </c>
      <c r="Q16" s="18">
        <f t="shared" si="12"/>
        <v>0.8268065612531402</v>
      </c>
      <c r="R16" s="20">
        <f t="shared" si="13"/>
        <v>0.7402016823608832</v>
      </c>
      <c r="S16" s="15">
        <f t="shared" si="14"/>
        <v>0.01180656125314028</v>
      </c>
      <c r="T16" s="19">
        <f t="shared" si="3"/>
        <v>7.755259997127704</v>
      </c>
    </row>
    <row r="17" spans="1:20" ht="12.75">
      <c r="A17" s="6">
        <v>16</v>
      </c>
      <c r="B17" s="3">
        <v>15</v>
      </c>
      <c r="C17" s="3">
        <v>0</v>
      </c>
      <c r="D17" s="15">
        <f t="shared" si="1"/>
        <v>900</v>
      </c>
      <c r="E17" s="15">
        <v>280</v>
      </c>
      <c r="F17" s="15">
        <f t="shared" si="0"/>
        <v>214.5</v>
      </c>
      <c r="G17" s="15">
        <f t="shared" si="4"/>
        <v>2</v>
      </c>
      <c r="H17" s="15">
        <f t="shared" si="5"/>
        <v>120</v>
      </c>
      <c r="I17" s="15">
        <f t="shared" si="6"/>
        <v>0.016666666666666666</v>
      </c>
      <c r="J17" s="15">
        <f t="shared" si="7"/>
        <v>213.5</v>
      </c>
      <c r="K17" s="15">
        <f t="shared" si="8"/>
        <v>840</v>
      </c>
      <c r="L17" s="15">
        <f t="shared" si="9"/>
        <v>14</v>
      </c>
      <c r="M17" s="16">
        <f t="shared" si="10"/>
        <v>199.5</v>
      </c>
      <c r="N17" s="15">
        <f t="shared" si="2"/>
        <v>7.1799755843028475E-06</v>
      </c>
      <c r="O17" s="15">
        <f t="shared" si="11"/>
        <v>0.8844391901876755</v>
      </c>
      <c r="P17" s="15">
        <v>0</v>
      </c>
      <c r="Q17" s="18">
        <f t="shared" si="12"/>
        <v>0.8844391901876755</v>
      </c>
      <c r="R17" s="20">
        <f t="shared" si="13"/>
        <v>0.575284412824856</v>
      </c>
      <c r="S17" s="15">
        <f t="shared" si="14"/>
        <v>0.057632628934535246</v>
      </c>
      <c r="T17" s="19">
        <f t="shared" si="3"/>
        <v>7.179975584302848</v>
      </c>
    </row>
    <row r="18" spans="1:20" ht="12.75">
      <c r="A18" s="6">
        <v>17</v>
      </c>
      <c r="B18" s="3">
        <v>18</v>
      </c>
      <c r="C18" s="3">
        <v>0</v>
      </c>
      <c r="D18" s="15">
        <f t="shared" si="1"/>
        <v>1080</v>
      </c>
      <c r="E18" s="15">
        <v>283</v>
      </c>
      <c r="F18" s="15">
        <f t="shared" si="0"/>
        <v>217.5</v>
      </c>
      <c r="G18" s="15">
        <f t="shared" si="4"/>
        <v>3</v>
      </c>
      <c r="H18" s="15">
        <f t="shared" si="5"/>
        <v>180</v>
      </c>
      <c r="I18" s="15">
        <f t="shared" si="6"/>
        <v>0.016666666666666666</v>
      </c>
      <c r="J18" s="15">
        <f t="shared" si="7"/>
        <v>216</v>
      </c>
      <c r="K18" s="15">
        <f t="shared" si="8"/>
        <v>990</v>
      </c>
      <c r="L18" s="15">
        <f t="shared" si="9"/>
        <v>16.5</v>
      </c>
      <c r="M18" s="16">
        <f t="shared" si="10"/>
        <v>199.5</v>
      </c>
      <c r="N18" s="15">
        <f t="shared" si="2"/>
        <v>6.613707947646542E-06</v>
      </c>
      <c r="O18" s="15">
        <f t="shared" si="11"/>
        <v>0.8844391901876755</v>
      </c>
      <c r="P18" s="15">
        <v>0</v>
      </c>
      <c r="Q18" s="18">
        <f t="shared" si="12"/>
        <v>0.8844391901876755</v>
      </c>
      <c r="R18" s="20">
        <f t="shared" si="13"/>
        <v>0.5662676366563053</v>
      </c>
      <c r="S18" s="15">
        <f t="shared" si="14"/>
        <v>0</v>
      </c>
      <c r="T18" s="19">
        <f t="shared" si="3"/>
        <v>6.613707947646542</v>
      </c>
    </row>
    <row r="19" spans="1:20" ht="12.75">
      <c r="A19" s="6">
        <v>18</v>
      </c>
      <c r="B19" s="3">
        <v>21</v>
      </c>
      <c r="C19" s="3">
        <v>0</v>
      </c>
      <c r="D19" s="15">
        <f t="shared" si="1"/>
        <v>1260</v>
      </c>
      <c r="E19" s="15">
        <v>286</v>
      </c>
      <c r="F19" s="15">
        <f t="shared" si="0"/>
        <v>220.5</v>
      </c>
      <c r="G19" s="15">
        <f t="shared" si="4"/>
        <v>3</v>
      </c>
      <c r="H19" s="15">
        <f t="shared" si="5"/>
        <v>180</v>
      </c>
      <c r="I19" s="15">
        <f t="shared" si="6"/>
        <v>0.016666666666666666</v>
      </c>
      <c r="J19" s="15">
        <f t="shared" si="7"/>
        <v>219</v>
      </c>
      <c r="K19" s="15">
        <f t="shared" si="8"/>
        <v>1170</v>
      </c>
      <c r="L19" s="15">
        <f t="shared" si="9"/>
        <v>19.5</v>
      </c>
      <c r="M19" s="16">
        <f t="shared" si="10"/>
        <v>199.5</v>
      </c>
      <c r="N19" s="15">
        <f t="shared" si="2"/>
        <v>6.083726470513797E-06</v>
      </c>
      <c r="O19" s="15">
        <f t="shared" si="11"/>
        <v>0.8844391901876755</v>
      </c>
      <c r="P19" s="15">
        <v>0</v>
      </c>
      <c r="Q19" s="18">
        <f t="shared" si="12"/>
        <v>0.8844391901876755</v>
      </c>
      <c r="R19" s="20">
        <f t="shared" si="13"/>
        <v>0.5299814771327451</v>
      </c>
      <c r="S19" s="15">
        <f t="shared" si="14"/>
        <v>0</v>
      </c>
      <c r="T19" s="19">
        <f t="shared" si="3"/>
        <v>6.083726470513797</v>
      </c>
    </row>
    <row r="20" spans="1:20" ht="12.75">
      <c r="A20" s="6">
        <v>19</v>
      </c>
      <c r="B20" s="3">
        <v>24</v>
      </c>
      <c r="C20" s="3">
        <v>0</v>
      </c>
      <c r="D20" s="15">
        <f t="shared" si="1"/>
        <v>1440</v>
      </c>
      <c r="E20" s="15">
        <v>288</v>
      </c>
      <c r="F20" s="15">
        <f t="shared" si="0"/>
        <v>222.5</v>
      </c>
      <c r="G20" s="15">
        <f t="shared" si="4"/>
        <v>2</v>
      </c>
      <c r="H20" s="15">
        <f t="shared" si="5"/>
        <v>180</v>
      </c>
      <c r="I20" s="15">
        <f t="shared" si="6"/>
        <v>0.011111111111111112</v>
      </c>
      <c r="J20" s="15">
        <f t="shared" si="7"/>
        <v>221.5</v>
      </c>
      <c r="K20" s="15">
        <f t="shared" si="8"/>
        <v>1350</v>
      </c>
      <c r="L20" s="15">
        <f t="shared" si="9"/>
        <v>15</v>
      </c>
      <c r="M20" s="16">
        <f t="shared" si="10"/>
        <v>206.5</v>
      </c>
      <c r="N20" s="15">
        <f t="shared" si="2"/>
        <v>5.663641119659058E-06</v>
      </c>
      <c r="O20" s="15">
        <f t="shared" si="11"/>
        <v>0.9154721442293483</v>
      </c>
      <c r="P20" s="15">
        <v>0</v>
      </c>
      <c r="Q20" s="18">
        <f t="shared" si="12"/>
        <v>0.9154721442293483</v>
      </c>
      <c r="R20" s="20">
        <f t="shared" si="13"/>
        <v>0.4200853508547393</v>
      </c>
      <c r="S20" s="15">
        <f t="shared" si="14"/>
        <v>0.031032954041672833</v>
      </c>
      <c r="T20" s="19">
        <f t="shared" si="3"/>
        <v>5.663641119659058</v>
      </c>
    </row>
    <row r="21" spans="1:20" ht="12.75">
      <c r="A21" s="6">
        <v>20</v>
      </c>
      <c r="B21" s="3">
        <v>29</v>
      </c>
      <c r="C21" s="3">
        <v>0</v>
      </c>
      <c r="D21" s="15">
        <f t="shared" si="1"/>
        <v>1740</v>
      </c>
      <c r="E21" s="15">
        <v>289</v>
      </c>
      <c r="F21" s="15">
        <f t="shared" si="0"/>
        <v>223.5</v>
      </c>
      <c r="G21" s="15">
        <f t="shared" si="4"/>
        <v>1</v>
      </c>
      <c r="H21" s="15">
        <f t="shared" si="5"/>
        <v>300</v>
      </c>
      <c r="I21" s="15">
        <f t="shared" si="6"/>
        <v>0.0033333333333333335</v>
      </c>
      <c r="J21" s="15">
        <f t="shared" si="7"/>
        <v>223</v>
      </c>
      <c r="K21" s="15">
        <f t="shared" si="8"/>
        <v>1590</v>
      </c>
      <c r="L21" s="15">
        <f t="shared" si="9"/>
        <v>5.300000000000001</v>
      </c>
      <c r="M21" s="16">
        <f t="shared" si="10"/>
        <v>217.7</v>
      </c>
      <c r="N21" s="15">
        <f t="shared" si="2"/>
        <v>5.218720624959796E-06</v>
      </c>
      <c r="O21" s="15">
        <f t="shared" si="11"/>
        <v>0.9651248706960248</v>
      </c>
      <c r="P21" s="15">
        <v>0</v>
      </c>
      <c r="Q21" s="18">
        <f t="shared" si="12"/>
        <v>0.9651248706960248</v>
      </c>
      <c r="R21" s="20">
        <f t="shared" si="13"/>
        <v>0.44492049469926176</v>
      </c>
      <c r="S21" s="15">
        <f t="shared" si="14"/>
        <v>0.04965272646667651</v>
      </c>
      <c r="T21" s="19">
        <f t="shared" si="3"/>
        <v>5.218720624959796</v>
      </c>
    </row>
    <row r="22" spans="1:20" ht="12.75">
      <c r="A22" s="6">
        <v>21</v>
      </c>
      <c r="B22" s="3">
        <v>34</v>
      </c>
      <c r="C22" s="3">
        <v>0</v>
      </c>
      <c r="D22" s="15">
        <f t="shared" si="1"/>
        <v>2040</v>
      </c>
      <c r="E22" s="15">
        <v>291</v>
      </c>
      <c r="F22" s="15">
        <f t="shared" si="0"/>
        <v>225.5</v>
      </c>
      <c r="G22" s="15">
        <f t="shared" si="4"/>
        <v>2</v>
      </c>
      <c r="H22" s="15">
        <f t="shared" si="5"/>
        <v>300</v>
      </c>
      <c r="I22" s="15">
        <f t="shared" si="6"/>
        <v>0.006666666666666667</v>
      </c>
      <c r="J22" s="15">
        <f t="shared" si="7"/>
        <v>224.5</v>
      </c>
      <c r="K22" s="15">
        <f t="shared" si="8"/>
        <v>1890</v>
      </c>
      <c r="L22" s="15">
        <f t="shared" si="9"/>
        <v>12.600000000000001</v>
      </c>
      <c r="M22" s="16">
        <f t="shared" si="10"/>
        <v>211.9</v>
      </c>
      <c r="N22" s="15">
        <f t="shared" si="2"/>
        <v>4.786650389535231E-06</v>
      </c>
      <c r="O22" s="15">
        <f t="shared" si="11"/>
        <v>0.9394118516329245</v>
      </c>
      <c r="P22" s="15">
        <v>0</v>
      </c>
      <c r="Q22" s="18">
        <f t="shared" si="12"/>
        <v>0.9394118516329245</v>
      </c>
      <c r="R22" s="20">
        <f t="shared" si="13"/>
        <v>0.4320702354245647</v>
      </c>
      <c r="S22" s="15">
        <f t="shared" si="14"/>
        <v>-0.025713019063100306</v>
      </c>
      <c r="T22" s="19">
        <f t="shared" si="3"/>
        <v>4.7866503895352315</v>
      </c>
    </row>
    <row r="23" spans="1:20" ht="12.75">
      <c r="A23" s="6">
        <v>22</v>
      </c>
      <c r="B23" s="3">
        <v>39</v>
      </c>
      <c r="C23" s="3">
        <v>0</v>
      </c>
      <c r="D23" s="15">
        <f t="shared" si="1"/>
        <v>2340</v>
      </c>
      <c r="E23" s="15">
        <v>293</v>
      </c>
      <c r="F23" s="15">
        <f t="shared" si="0"/>
        <v>227.5</v>
      </c>
      <c r="G23" s="15">
        <f t="shared" si="4"/>
        <v>2</v>
      </c>
      <c r="H23" s="15">
        <f t="shared" si="5"/>
        <v>300</v>
      </c>
      <c r="I23" s="15">
        <f t="shared" si="6"/>
        <v>0.006666666666666667</v>
      </c>
      <c r="J23" s="15">
        <f t="shared" si="7"/>
        <v>226.5</v>
      </c>
      <c r="K23" s="15">
        <f t="shared" si="8"/>
        <v>2190</v>
      </c>
      <c r="L23" s="15">
        <f t="shared" si="9"/>
        <v>14.600000000000001</v>
      </c>
      <c r="M23" s="16">
        <f t="shared" si="10"/>
        <v>211.9</v>
      </c>
      <c r="N23" s="15">
        <f t="shared" si="2"/>
        <v>4.44672787649276E-06</v>
      </c>
      <c r="O23" s="15">
        <f t="shared" si="11"/>
        <v>0.9394118516329245</v>
      </c>
      <c r="P23" s="15">
        <v>0</v>
      </c>
      <c r="Q23" s="18">
        <f t="shared" si="12"/>
        <v>0.9394118516329245</v>
      </c>
      <c r="R23" s="20">
        <f t="shared" si="13"/>
        <v>0.3399225130424721</v>
      </c>
      <c r="S23" s="15">
        <f t="shared" si="14"/>
        <v>0</v>
      </c>
      <c r="T23" s="19">
        <f t="shared" si="3"/>
        <v>4.446727876492759</v>
      </c>
    </row>
    <row r="24" spans="1:20" ht="12.75">
      <c r="A24" s="6">
        <v>23</v>
      </c>
      <c r="B24" s="3">
        <v>49</v>
      </c>
      <c r="C24" s="3">
        <v>0</v>
      </c>
      <c r="D24" s="15">
        <f t="shared" si="1"/>
        <v>2940</v>
      </c>
      <c r="E24" s="15">
        <v>294</v>
      </c>
      <c r="F24" s="15">
        <f t="shared" si="0"/>
        <v>228.5</v>
      </c>
      <c r="G24" s="15">
        <f t="shared" si="4"/>
        <v>1</v>
      </c>
      <c r="H24" s="15">
        <f t="shared" si="5"/>
        <v>600</v>
      </c>
      <c r="I24" s="15">
        <f t="shared" si="6"/>
        <v>0.0016666666666666668</v>
      </c>
      <c r="J24" s="15">
        <f t="shared" si="7"/>
        <v>228</v>
      </c>
      <c r="K24" s="15">
        <f t="shared" si="8"/>
        <v>2640</v>
      </c>
      <c r="L24" s="15">
        <f t="shared" si="9"/>
        <v>4.4</v>
      </c>
      <c r="M24" s="16">
        <f t="shared" si="10"/>
        <v>223.6</v>
      </c>
      <c r="N24" s="15">
        <f t="shared" si="2"/>
        <v>4.0500524448809476E-06</v>
      </c>
      <c r="O24" s="15">
        <f t="shared" si="11"/>
        <v>0.9912812176740062</v>
      </c>
      <c r="P24" s="15">
        <v>0</v>
      </c>
      <c r="Q24" s="18">
        <f t="shared" si="12"/>
        <v>0.9912812176740062</v>
      </c>
      <c r="R24" s="20">
        <f t="shared" si="13"/>
        <v>0.3966754316118122</v>
      </c>
      <c r="S24" s="15">
        <f t="shared" si="14"/>
        <v>0.05186936604108172</v>
      </c>
      <c r="T24" s="19">
        <f t="shared" si="3"/>
        <v>4.050052444880947</v>
      </c>
    </row>
    <row r="25" spans="1:20" ht="12.75">
      <c r="A25" s="6">
        <v>24</v>
      </c>
      <c r="B25" s="3">
        <v>59</v>
      </c>
      <c r="C25" s="3">
        <v>0</v>
      </c>
      <c r="D25" s="15">
        <f t="shared" si="1"/>
        <v>3540</v>
      </c>
      <c r="E25" s="15">
        <v>295</v>
      </c>
      <c r="F25" s="15">
        <f t="shared" si="0"/>
        <v>229.5</v>
      </c>
      <c r="G25" s="15">
        <f t="shared" si="4"/>
        <v>1</v>
      </c>
      <c r="H25" s="15">
        <f t="shared" si="5"/>
        <v>600</v>
      </c>
      <c r="I25" s="15">
        <f t="shared" si="6"/>
        <v>0.0016666666666666668</v>
      </c>
      <c r="J25" s="15">
        <f t="shared" si="7"/>
        <v>229</v>
      </c>
      <c r="K25" s="15">
        <f t="shared" si="8"/>
        <v>3240</v>
      </c>
      <c r="L25" s="15">
        <f t="shared" si="9"/>
        <v>5.4</v>
      </c>
      <c r="M25" s="16">
        <f t="shared" si="10"/>
        <v>223.6</v>
      </c>
      <c r="N25" s="15">
        <f t="shared" si="2"/>
        <v>3.6558646225558427E-06</v>
      </c>
      <c r="O25" s="15">
        <f t="shared" si="11"/>
        <v>0.9912812176740062</v>
      </c>
      <c r="P25" s="15">
        <v>0</v>
      </c>
      <c r="Q25" s="18">
        <f t="shared" si="12"/>
        <v>0.9912812176740062</v>
      </c>
      <c r="R25" s="20">
        <f t="shared" si="13"/>
        <v>0.3941878223251045</v>
      </c>
      <c r="S25" s="15">
        <f t="shared" si="14"/>
        <v>0</v>
      </c>
      <c r="T25" s="19">
        <f t="shared" si="3"/>
        <v>3.6558646225558427</v>
      </c>
    </row>
    <row r="26" spans="1:20" ht="13.5" thickBot="1">
      <c r="A26" s="7">
        <v>25</v>
      </c>
      <c r="B26" s="8">
        <v>74</v>
      </c>
      <c r="C26" s="8">
        <v>0</v>
      </c>
      <c r="D26" s="21">
        <f t="shared" si="1"/>
        <v>4440</v>
      </c>
      <c r="E26" s="21">
        <v>296</v>
      </c>
      <c r="F26" s="21">
        <f t="shared" si="0"/>
        <v>230.5</v>
      </c>
      <c r="G26" s="21">
        <f t="shared" si="4"/>
        <v>1</v>
      </c>
      <c r="H26" s="21">
        <f t="shared" si="5"/>
        <v>900</v>
      </c>
      <c r="I26" s="21">
        <f t="shared" si="6"/>
        <v>0.0011111111111111111</v>
      </c>
      <c r="J26" s="21">
        <f t="shared" si="7"/>
        <v>230</v>
      </c>
      <c r="K26" s="21">
        <f t="shared" si="8"/>
        <v>3990</v>
      </c>
      <c r="L26" s="21">
        <f t="shared" si="9"/>
        <v>4.433333333333334</v>
      </c>
      <c r="M26" s="22">
        <f t="shared" si="10"/>
        <v>225.56666666666666</v>
      </c>
      <c r="N26" s="21">
        <f t="shared" si="2"/>
        <v>3.2943987356911064E-06</v>
      </c>
      <c r="O26" s="21">
        <f t="shared" si="11"/>
        <v>1</v>
      </c>
      <c r="P26" s="21">
        <v>0</v>
      </c>
      <c r="Q26" s="23">
        <f t="shared" si="12"/>
        <v>1</v>
      </c>
      <c r="R26" s="24">
        <f t="shared" si="13"/>
        <v>0.36146588686473624</v>
      </c>
      <c r="S26" s="21">
        <f t="shared" si="14"/>
        <v>0.008718782325993768</v>
      </c>
      <c r="T26" s="25">
        <f t="shared" si="3"/>
        <v>3.2943987356911064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2003-10-10T16:11:35Z</cp:lastPrinted>
  <dcterms:created xsi:type="dcterms:W3CDTF">2003-09-18T15:56:48Z</dcterms:created>
  <dcterms:modified xsi:type="dcterms:W3CDTF">2003-12-09T14:18:18Z</dcterms:modified>
  <cp:category/>
  <cp:version/>
  <cp:contentType/>
  <cp:contentStatus/>
</cp:coreProperties>
</file>